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DRS26 33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3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3"/>
</calcChain>
</file>

<file path=xl/sharedStrings.xml><?xml version="1.0" encoding="utf-8"?>
<sst xmlns="http://schemas.openxmlformats.org/spreadsheetml/2006/main" count="218" uniqueCount="142">
  <si>
    <t>Description</t>
  </si>
  <si>
    <t>01</t>
  </si>
  <si>
    <t>BRUSHES BASE</t>
  </si>
  <si>
    <t>02</t>
  </si>
  <si>
    <t>MOTOR</t>
  </si>
  <si>
    <t>03</t>
  </si>
  <si>
    <t>BUSHING</t>
  </si>
  <si>
    <t>04</t>
  </si>
  <si>
    <t>PULLEY</t>
  </si>
  <si>
    <t>05</t>
  </si>
  <si>
    <t>BELT</t>
  </si>
  <si>
    <t>06</t>
  </si>
  <si>
    <t>07</t>
  </si>
  <si>
    <t>08</t>
  </si>
  <si>
    <t>09</t>
  </si>
  <si>
    <t>PIPE</t>
  </si>
  <si>
    <t>SUPPORT</t>
  </si>
  <si>
    <t>TIGHTENER</t>
  </si>
  <si>
    <t>SPRING</t>
  </si>
  <si>
    <t>COUPLING</t>
  </si>
  <si>
    <t>15A</t>
  </si>
  <si>
    <t>17A</t>
  </si>
  <si>
    <t>18A</t>
  </si>
  <si>
    <t>SPLASH GUARD</t>
  </si>
  <si>
    <t>19A</t>
  </si>
  <si>
    <t>21A</t>
  </si>
  <si>
    <t>22A</t>
  </si>
  <si>
    <t>BLADE</t>
  </si>
  <si>
    <t>23A</t>
  </si>
  <si>
    <t>25A</t>
  </si>
  <si>
    <t>26A</t>
  </si>
  <si>
    <t>BEARING</t>
  </si>
  <si>
    <t>KNOB</t>
  </si>
  <si>
    <t>WHEEL</t>
  </si>
  <si>
    <t>T-FITTING</t>
  </si>
  <si>
    <t>CONNECTOR</t>
  </si>
  <si>
    <t>HOSE</t>
  </si>
  <si>
    <t>CONNECTOR MALE</t>
  </si>
  <si>
    <t>KEY</t>
  </si>
  <si>
    <t>CLAMP</t>
  </si>
  <si>
    <t>CARBON BRUSH MOTOR</t>
  </si>
  <si>
    <t>SPACER</t>
  </si>
  <si>
    <t>SHEATH</t>
  </si>
  <si>
    <t>QTY</t>
  </si>
  <si>
    <t>ITEM</t>
  </si>
  <si>
    <t>407739</t>
  </si>
  <si>
    <t>408285</t>
  </si>
  <si>
    <t>408041</t>
  </si>
  <si>
    <t>210268</t>
  </si>
  <si>
    <t>408325</t>
  </si>
  <si>
    <t>primary sku</t>
  </si>
  <si>
    <t>ORIGINAL</t>
  </si>
  <si>
    <t>RE-ENTER</t>
  </si>
  <si>
    <t>E83627</t>
  </si>
  <si>
    <t>E83970</t>
  </si>
  <si>
    <t>E83153</t>
  </si>
  <si>
    <t>E81567</t>
  </si>
  <si>
    <t>E88162</t>
  </si>
  <si>
    <t>E81912</t>
  </si>
  <si>
    <t>E81911</t>
  </si>
  <si>
    <t>203616</t>
  </si>
  <si>
    <t>203614</t>
  </si>
  <si>
    <t>203615</t>
  </si>
  <si>
    <t>E81530</t>
  </si>
  <si>
    <t>203618</t>
  </si>
  <si>
    <t>E82522</t>
  </si>
  <si>
    <t>E82590</t>
  </si>
  <si>
    <t>400745</t>
  </si>
  <si>
    <t>E82344</t>
  </si>
  <si>
    <t>E82513</t>
  </si>
  <si>
    <t>E82289</t>
  </si>
  <si>
    <t>400748</t>
  </si>
  <si>
    <t>E83108</t>
  </si>
  <si>
    <t>E83990</t>
  </si>
  <si>
    <t>E83109</t>
  </si>
  <si>
    <t>E81844</t>
  </si>
  <si>
    <t>E83103</t>
  </si>
  <si>
    <t>E83104</t>
  </si>
  <si>
    <t>202365</t>
  </si>
  <si>
    <t>E86146</t>
  </si>
  <si>
    <t>E82330</t>
  </si>
  <si>
    <t>E81845</t>
  </si>
  <si>
    <t>E81881</t>
  </si>
  <si>
    <t>E81846</t>
  </si>
  <si>
    <t>E81882</t>
  </si>
  <si>
    <t>E83277</t>
  </si>
  <si>
    <t>E83864</t>
  </si>
  <si>
    <t>E82451</t>
  </si>
  <si>
    <t>E82253</t>
  </si>
  <si>
    <t>E83524</t>
  </si>
  <si>
    <t>E83318</t>
  </si>
  <si>
    <t>E88429</t>
  </si>
  <si>
    <t>E82452</t>
  </si>
  <si>
    <t>E81446</t>
  </si>
  <si>
    <t>202228</t>
  </si>
  <si>
    <t>202215</t>
  </si>
  <si>
    <t>E82729</t>
  </si>
  <si>
    <t>E88453</t>
  </si>
  <si>
    <t>E83253</t>
  </si>
  <si>
    <t>E83700</t>
  </si>
  <si>
    <t>E83499</t>
  </si>
  <si>
    <t>E83935</t>
  </si>
  <si>
    <t>E82260</t>
  </si>
  <si>
    <t>409712</t>
  </si>
  <si>
    <t>209371</t>
  </si>
  <si>
    <t>SKU</t>
  </si>
  <si>
    <t>CARBON BRUSH HOLDER</t>
  </si>
  <si>
    <t>REDUCTION GEARBOX LEFT</t>
  </si>
  <si>
    <t>REDUCTION GEARBOX RIGHT</t>
  </si>
  <si>
    <t>Brush drive motor 36v  DRS</t>
  </si>
  <si>
    <t>Bushing</t>
  </si>
  <si>
    <t>Brush drive belt 26"</t>
  </si>
  <si>
    <t>Reduction Gearbox, Left</t>
  </si>
  <si>
    <t>Reduction Gear Assembly</t>
  </si>
  <si>
    <t>Pulley</t>
  </si>
  <si>
    <t>Pipe</t>
  </si>
  <si>
    <t>Belt Tensioning Spring</t>
  </si>
  <si>
    <t>Support</t>
  </si>
  <si>
    <t>front splash guard, 26"</t>
  </si>
  <si>
    <t>Splash guard</t>
  </si>
  <si>
    <t>rear splash guard, 26"</t>
  </si>
  <si>
    <t>Splash Guard</t>
  </si>
  <si>
    <t>Splash Guard, Right</t>
  </si>
  <si>
    <t>Splash Guard, Left</t>
  </si>
  <si>
    <t>Blade</t>
  </si>
  <si>
    <t>Bracket, pulley mount ref. 310109</t>
  </si>
  <si>
    <t>Retainer, Splash Guard</t>
  </si>
  <si>
    <t>Bearing, 6202 2RS</t>
  </si>
  <si>
    <t>Knob</t>
  </si>
  <si>
    <t>Wheel 45 OD x 25 W</t>
  </si>
  <si>
    <t>Bushing, Brass OD 11.95mm x ID 8.9mm x L 8.45mm</t>
  </si>
  <si>
    <t>Female Coupler, Tripla</t>
  </si>
  <si>
    <t>T-Fitting, 1/2" Pipe</t>
  </si>
  <si>
    <t>Connector</t>
  </si>
  <si>
    <t>Fitting</t>
  </si>
  <si>
    <t>Hose</t>
  </si>
  <si>
    <t>Bushing, Brass</t>
  </si>
  <si>
    <t>Male connector lug   (Fr.)</t>
  </si>
  <si>
    <t>Shaft Key</t>
  </si>
  <si>
    <t>Clamp  DRS/CRS</t>
  </si>
  <si>
    <t>Wire Tie</t>
  </si>
  <si>
    <t>Carbon Brush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</si>
</sst>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.5"/>
      <name val="Calibri"/>
      <family val="2"/>
      <scheme val="minor"/>
    </font>
    <font>
      <i/>
      <sz val="10.5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4" tint="0.59999389629810485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0" fillId="0" borderId="0" xfId="0" applyNumberFormat="1"/>
    <xf numFmtId="0" fontId="3" fillId="0" borderId="0" xfId="0" applyNumberFormat="1" applyFont="1" applyProtection="1">
      <protection locked="0"/>
    </xf>
    <xf numFmtId="49" fontId="0" fillId="0" borderId="0" xfId="0" applyNumberFormat="1"/>
    <xf numFmtId="49" fontId="3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0" fontId="4" fillId="0" borderId="0" xfId="0" applyNumberFormat="1" applyFont="1"/>
    <xf numFmtId="0" fontId="6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/>
    <xf numFmtId="0" fontId="9" fillId="2" borderId="1" xfId="0" applyFont="1" applyFill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 indent="1"/>
    </xf>
    <xf numFmtId="0" fontId="10" fillId="0" borderId="2" xfId="0" applyFont="1" applyBorder="1"/>
    <xf numFmtId="0" fontId="10" fillId="3" borderId="2" xfId="0" applyFont="1" applyFill="1" applyBorder="1"/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8"/>
  <sheetViews>
    <sheetView workbookViewId="0">
      <selection activeCell="F3" sqref="F3"/>
    </sheetView>
  </sheetViews>
  <sheetFormatPr defaultRowHeight="12.75"/>
  <cols>
    <col min="2" max="2" width="8.140625" customWidth="1"/>
    <col min="3" max="3" width="9.5703125" style="6" bestFit="1" customWidth="1"/>
    <col min="4" max="4" width="18.5703125" style="4" customWidth="1"/>
    <col min="5" max="5" width="6.5703125" customWidth="1"/>
    <col min="6" max="6" width="27.42578125" customWidth="1"/>
    <col min="7" max="7" width="23.7109375" style="4" customWidth="1"/>
    <col min="8" max="8" width="55.85546875" customWidth="1"/>
  </cols>
  <sheetData>
    <row r="2" spans="2:8" ht="15">
      <c r="B2" t="s">
        <v>44</v>
      </c>
      <c r="C2" s="11" t="s">
        <v>51</v>
      </c>
      <c r="D2" s="9" t="s">
        <v>52</v>
      </c>
      <c r="E2" s="1" t="s">
        <v>43</v>
      </c>
      <c r="F2" s="13" t="s">
        <v>0</v>
      </c>
      <c r="G2" s="10" t="s">
        <v>50</v>
      </c>
    </row>
    <row r="3" spans="2:8" ht="15">
      <c r="B3" s="2" t="s">
        <v>1</v>
      </c>
      <c r="C3" s="8" t="s">
        <v>46</v>
      </c>
      <c r="D3" s="5" t="str">
        <f>TRIM(C3)</f>
        <v>408285</v>
      </c>
      <c r="E3" s="3">
        <v>1</v>
      </c>
      <c r="F3" s="14" t="s">
        <v>2</v>
      </c>
      <c r="G3" s="4" t="str">
        <f>LEFT(IFERROR(VLOOKUP(D3,[1]!Table_Query_from_BetcoViews[[AlternateID]:[MainSKU]],4,FALSE),D3),6)</f>
        <v>408285</v>
      </c>
      <c r="H3" s="23" t="str">
        <f>IFERROR(VLOOKUP(TRIM(C3),[1]!Table_Query_from_BetcoViews[[AlternateID]:[ItemDescr2]],5,FALSE),F3)</f>
        <v>BRUSHES BASE</v>
      </c>
    </row>
    <row r="4" spans="2:8" ht="15">
      <c r="B4" s="2" t="s">
        <v>3</v>
      </c>
      <c r="C4" s="8" t="s">
        <v>45</v>
      </c>
      <c r="D4" s="5" t="str">
        <f t="shared" ref="D4:D58" si="0">TRIM(C4)</f>
        <v>407739</v>
      </c>
      <c r="E4" s="3">
        <v>1</v>
      </c>
      <c r="F4" s="14" t="s">
        <v>4</v>
      </c>
      <c r="G4" s="4" t="str">
        <f>LEFT(IFERROR(VLOOKUP(D4,[1]!Table_Query_from_BetcoViews[[AlternateID]:[MainSKU]],4,FALSE),D4),6)</f>
        <v>E83627</v>
      </c>
      <c r="H4" s="23" t="str">
        <f>IFERROR(VLOOKUP(TRIM(C4),[1]!Table_Query_from_BetcoViews[[AlternateID]:[ItemDescr2]],5,FALSE),F4)</f>
        <v>Brush drive motor 36v  DRS</v>
      </c>
    </row>
    <row r="5" spans="2:8" ht="15">
      <c r="B5" s="2" t="s">
        <v>5</v>
      </c>
      <c r="C5" s="8" t="s">
        <v>47</v>
      </c>
      <c r="D5" s="5" t="str">
        <f t="shared" si="0"/>
        <v>408041</v>
      </c>
      <c r="E5" s="3">
        <v>2</v>
      </c>
      <c r="F5" s="14" t="s">
        <v>6</v>
      </c>
      <c r="G5" s="4" t="str">
        <f>LEFT(IFERROR(VLOOKUP(D5,[1]!Table_Query_from_BetcoViews[[AlternateID]:[MainSKU]],4,FALSE),D5),6)</f>
        <v>E83970</v>
      </c>
      <c r="H5" s="23" t="str">
        <f>IFERROR(VLOOKUP(TRIM(C5),[1]!Table_Query_from_BetcoViews[[AlternateID]:[ItemDescr2]],5,FALSE),F5)</f>
        <v>Bushing</v>
      </c>
    </row>
    <row r="6" spans="2:8" ht="15">
      <c r="B6" s="2" t="s">
        <v>7</v>
      </c>
      <c r="C6" s="8" t="s">
        <v>48</v>
      </c>
      <c r="D6" s="5" t="str">
        <f t="shared" si="0"/>
        <v>210268</v>
      </c>
      <c r="E6" s="3">
        <v>2</v>
      </c>
      <c r="F6" s="14" t="s">
        <v>8</v>
      </c>
      <c r="G6" s="4" t="str">
        <f>LEFT(IFERROR(VLOOKUP(D6,[1]!Table_Query_from_BetcoViews[[AlternateID]:[MainSKU]],4,FALSE),D6),6)</f>
        <v>210268</v>
      </c>
      <c r="H6" s="23" t="str">
        <f>IFERROR(VLOOKUP(TRIM(C6),[1]!Table_Query_from_BetcoViews[[AlternateID]:[ItemDescr2]],5,FALSE),F6)</f>
        <v>PULLEY</v>
      </c>
    </row>
    <row r="7" spans="2:8" ht="15">
      <c r="B7" s="2" t="s">
        <v>9</v>
      </c>
      <c r="C7" s="8" t="s">
        <v>49</v>
      </c>
      <c r="D7" s="5" t="str">
        <f t="shared" si="0"/>
        <v>408325</v>
      </c>
      <c r="E7" s="3">
        <v>2</v>
      </c>
      <c r="F7" s="14" t="s">
        <v>10</v>
      </c>
      <c r="G7" s="4" t="str">
        <f>LEFT(IFERROR(VLOOKUP(D7,[1]!Table_Query_from_BetcoViews[[AlternateID]:[MainSKU]],4,FALSE),D7),6)</f>
        <v>E83153</v>
      </c>
      <c r="H7" s="23" t="str">
        <f>IFERROR(VLOOKUP(TRIM(C7),[1]!Table_Query_from_BetcoViews[[AlternateID]:[ItemDescr2]],5,FALSE),F7)</f>
        <v>Brush drive belt 26"</v>
      </c>
    </row>
    <row r="8" spans="2:8" ht="15">
      <c r="B8" s="2" t="s">
        <v>11</v>
      </c>
      <c r="C8" s="7">
        <v>210506</v>
      </c>
      <c r="D8" s="5" t="str">
        <f t="shared" si="0"/>
        <v>210506</v>
      </c>
      <c r="E8" s="3">
        <v>1</v>
      </c>
      <c r="F8" s="15" t="s">
        <v>107</v>
      </c>
      <c r="G8" s="4" t="str">
        <f>LEFT(IFERROR(VLOOKUP(D8,[1]!Table_Query_from_BetcoViews[[AlternateID]:[MainSKU]],4,FALSE),D8),6)</f>
        <v>E81567</v>
      </c>
      <c r="H8" s="23" t="str">
        <f>IFERROR(VLOOKUP(TRIM(C8),[1]!Table_Query_from_BetcoViews[[AlternateID]:[ItemDescr2]],5,FALSE),F8)</f>
        <v>Reduction Gearbox, Left</v>
      </c>
    </row>
    <row r="9" spans="2:8" ht="15">
      <c r="B9" s="2" t="s">
        <v>12</v>
      </c>
      <c r="C9" s="7">
        <v>210632</v>
      </c>
      <c r="D9" s="5" t="str">
        <f t="shared" si="0"/>
        <v>210632</v>
      </c>
      <c r="E9" s="3">
        <v>1</v>
      </c>
      <c r="F9" s="16" t="s">
        <v>108</v>
      </c>
      <c r="G9" s="4" t="str">
        <f>LEFT(IFERROR(VLOOKUP(D9,[1]!Table_Query_from_BetcoViews[[AlternateID]:[MainSKU]],4,FALSE),D9),6)</f>
        <v>E88162</v>
      </c>
      <c r="H9" s="23" t="str">
        <f>IFERROR(VLOOKUP(TRIM(C9),[1]!Table_Query_from_BetcoViews[[AlternateID]:[ItemDescr2]],5,FALSE),F9)</f>
        <v>Reduction Gear Assembly</v>
      </c>
    </row>
    <row r="10" spans="2:8" ht="15">
      <c r="B10" s="2" t="s">
        <v>13</v>
      </c>
      <c r="C10" s="7">
        <v>210270</v>
      </c>
      <c r="D10" s="5" t="str">
        <f t="shared" si="0"/>
        <v>210270</v>
      </c>
      <c r="E10" s="3">
        <v>2</v>
      </c>
      <c r="F10" s="14" t="s">
        <v>8</v>
      </c>
      <c r="G10" s="4" t="str">
        <f>LEFT(IFERROR(VLOOKUP(D10,[1]!Table_Query_from_BetcoViews[[AlternateID]:[MainSKU]],4,FALSE),D10),6)</f>
        <v>E81912</v>
      </c>
      <c r="H10" s="23" t="str">
        <f>IFERROR(VLOOKUP(TRIM(C10),[1]!Table_Query_from_BetcoViews[[AlternateID]:[ItemDescr2]],5,FALSE),F10)</f>
        <v>Pulley</v>
      </c>
    </row>
    <row r="11" spans="2:8" ht="15">
      <c r="B11" s="2" t="s">
        <v>14</v>
      </c>
      <c r="C11" s="7">
        <v>203613</v>
      </c>
      <c r="D11" s="5" t="str">
        <f t="shared" si="0"/>
        <v>203613</v>
      </c>
      <c r="E11" s="3">
        <v>2</v>
      </c>
      <c r="F11" s="14" t="s">
        <v>15</v>
      </c>
      <c r="G11" s="4" t="str">
        <f>LEFT(IFERROR(VLOOKUP(D11,[1]!Table_Query_from_BetcoViews[[AlternateID]:[MainSKU]],4,FALSE),D11),6)</f>
        <v>E81911</v>
      </c>
      <c r="H11" s="23" t="str">
        <f>IFERROR(VLOOKUP(TRIM(C11),[1]!Table_Query_from_BetcoViews[[AlternateID]:[ItemDescr2]],5,FALSE),F11)</f>
        <v>Pipe</v>
      </c>
    </row>
    <row r="12" spans="2:8" ht="15">
      <c r="B12" s="3">
        <v>10</v>
      </c>
      <c r="C12" s="7">
        <v>203616</v>
      </c>
      <c r="D12" s="5" t="str">
        <f t="shared" si="0"/>
        <v>203616</v>
      </c>
      <c r="E12" s="3">
        <v>1</v>
      </c>
      <c r="F12" s="14" t="s">
        <v>16</v>
      </c>
      <c r="G12" s="4" t="str">
        <f>LEFT(IFERROR(VLOOKUP(D12,[1]!Table_Query_from_BetcoViews[[AlternateID]:[MainSKU]],4,FALSE),D12),6)</f>
        <v>203616</v>
      </c>
      <c r="H12" s="23" t="str">
        <f>IFERROR(VLOOKUP(TRIM(C12),[1]!Table_Query_from_BetcoViews[[AlternateID]:[ItemDescr2]],5,FALSE),F12)</f>
        <v>SUPPORT</v>
      </c>
    </row>
    <row r="13" spans="2:8" ht="15">
      <c r="B13" s="3">
        <v>11</v>
      </c>
      <c r="C13" s="7">
        <v>203614</v>
      </c>
      <c r="D13" s="5" t="str">
        <f t="shared" si="0"/>
        <v>203614</v>
      </c>
      <c r="E13" s="3">
        <v>1</v>
      </c>
      <c r="F13" s="14" t="s">
        <v>17</v>
      </c>
      <c r="G13" s="4" t="str">
        <f>LEFT(IFERROR(VLOOKUP(D13,[1]!Table_Query_from_BetcoViews[[AlternateID]:[MainSKU]],4,FALSE),D13),6)</f>
        <v>203614</v>
      </c>
      <c r="H13" s="23" t="str">
        <f>IFERROR(VLOOKUP(TRIM(C13),[1]!Table_Query_from_BetcoViews[[AlternateID]:[ItemDescr2]],5,FALSE),F13)</f>
        <v>TIGHTENER</v>
      </c>
    </row>
    <row r="14" spans="2:8" ht="15">
      <c r="B14" s="3">
        <v>12</v>
      </c>
      <c r="C14" s="7">
        <v>203615</v>
      </c>
      <c r="D14" s="5" t="str">
        <f t="shared" si="0"/>
        <v>203615</v>
      </c>
      <c r="E14" s="3">
        <v>1</v>
      </c>
      <c r="F14" s="14" t="s">
        <v>17</v>
      </c>
      <c r="G14" s="4" t="str">
        <f>LEFT(IFERROR(VLOOKUP(D14,[1]!Table_Query_from_BetcoViews[[AlternateID]:[MainSKU]],4,FALSE),D14),6)</f>
        <v>203615</v>
      </c>
      <c r="H14" s="23" t="str">
        <f>IFERROR(VLOOKUP(TRIM(C14),[1]!Table_Query_from_BetcoViews[[AlternateID]:[ItemDescr2]],5,FALSE),F14)</f>
        <v>TIGHTENER</v>
      </c>
    </row>
    <row r="15" spans="2:8" ht="15">
      <c r="B15" s="3">
        <v>13</v>
      </c>
      <c r="C15" s="7">
        <v>202475</v>
      </c>
      <c r="D15" s="5" t="str">
        <f t="shared" si="0"/>
        <v>202475</v>
      </c>
      <c r="E15" s="3">
        <v>2</v>
      </c>
      <c r="F15" s="14" t="s">
        <v>18</v>
      </c>
      <c r="G15" s="4" t="str">
        <f>LEFT(IFERROR(VLOOKUP(D15,[1]!Table_Query_from_BetcoViews[[AlternateID]:[MainSKU]],4,FALSE),D15),6)</f>
        <v>E81530</v>
      </c>
      <c r="H15" s="23" t="str">
        <f>IFERROR(VLOOKUP(TRIM(C15),[1]!Table_Query_from_BetcoViews[[AlternateID]:[ItemDescr2]],5,FALSE),F15)</f>
        <v>Belt Tensioning Spring</v>
      </c>
    </row>
    <row r="16" spans="2:8" ht="15">
      <c r="B16" s="3">
        <v>14</v>
      </c>
      <c r="C16" s="7">
        <v>203618</v>
      </c>
      <c r="D16" s="5" t="str">
        <f t="shared" si="0"/>
        <v>203618</v>
      </c>
      <c r="E16" s="3">
        <v>1</v>
      </c>
      <c r="F16" s="14" t="s">
        <v>19</v>
      </c>
      <c r="G16" s="4" t="str">
        <f>LEFT(IFERROR(VLOOKUP(D16,[1]!Table_Query_from_BetcoViews[[AlternateID]:[MainSKU]],4,FALSE),D16),6)</f>
        <v>203618</v>
      </c>
      <c r="H16" s="23" t="str">
        <f>IFERROR(VLOOKUP(TRIM(C16),[1]!Table_Query_from_BetcoViews[[AlternateID]:[ItemDescr2]],5,FALSE),F16)</f>
        <v>COUPLING</v>
      </c>
    </row>
    <row r="17" spans="2:8" ht="15">
      <c r="B17" s="3">
        <v>15</v>
      </c>
      <c r="C17" s="7">
        <v>400746</v>
      </c>
      <c r="D17" s="5" t="str">
        <f t="shared" si="0"/>
        <v>400746</v>
      </c>
      <c r="E17" s="3">
        <v>1</v>
      </c>
      <c r="F17" s="14" t="s">
        <v>16</v>
      </c>
      <c r="G17" s="4" t="str">
        <f>LEFT(IFERROR(VLOOKUP(D17,[1]!Table_Query_from_BetcoViews[[AlternateID]:[MainSKU]],4,FALSE),D17),6)</f>
        <v>E82522</v>
      </c>
      <c r="H17" s="23" t="str">
        <f>IFERROR(VLOOKUP(TRIM(C17),[1]!Table_Query_from_BetcoViews[[AlternateID]:[ItemDescr2]],5,FALSE),F17)</f>
        <v>Support</v>
      </c>
    </row>
    <row r="18" spans="2:8" ht="15">
      <c r="B18" s="2" t="s">
        <v>20</v>
      </c>
      <c r="C18" s="7">
        <v>206544</v>
      </c>
      <c r="D18" s="5" t="str">
        <f t="shared" si="0"/>
        <v>206544</v>
      </c>
      <c r="E18" s="3">
        <v>1</v>
      </c>
      <c r="F18" s="14" t="s">
        <v>16</v>
      </c>
      <c r="G18" s="4" t="str">
        <f>LEFT(IFERROR(VLOOKUP(D18,[1]!Table_Query_from_BetcoViews[[AlternateID]:[MainSKU]],4,FALSE),D18),6)</f>
        <v>E82590</v>
      </c>
      <c r="H18" s="23" t="str">
        <f>IFERROR(VLOOKUP(TRIM(C18),[1]!Table_Query_from_BetcoViews[[AlternateID]:[ItemDescr2]],5,FALSE),F18)</f>
        <v>Support</v>
      </c>
    </row>
    <row r="19" spans="2:8" ht="15">
      <c r="B19" s="3">
        <v>16</v>
      </c>
      <c r="C19" s="7">
        <v>400745</v>
      </c>
      <c r="D19" s="5" t="str">
        <f t="shared" si="0"/>
        <v>400745</v>
      </c>
      <c r="E19" s="3">
        <v>1</v>
      </c>
      <c r="F19" s="14" t="s">
        <v>16</v>
      </c>
      <c r="G19" s="4" t="str">
        <f>LEFT(IFERROR(VLOOKUP(D19,[1]!Table_Query_from_BetcoViews[[AlternateID]:[MainSKU]],4,FALSE),D19),6)</f>
        <v>400745</v>
      </c>
      <c r="H19" s="23" t="str">
        <f>IFERROR(VLOOKUP(TRIM(C19),[1]!Table_Query_from_BetcoViews[[AlternateID]:[ItemDescr2]],5,FALSE),F19)</f>
        <v>SUPPORT</v>
      </c>
    </row>
    <row r="20" spans="2:8" ht="15">
      <c r="B20" s="3">
        <v>17</v>
      </c>
      <c r="C20" s="7">
        <v>206545</v>
      </c>
      <c r="D20" s="5" t="str">
        <f t="shared" si="0"/>
        <v>206545</v>
      </c>
      <c r="E20" s="3">
        <v>1</v>
      </c>
      <c r="F20" s="14" t="s">
        <v>16</v>
      </c>
      <c r="G20" s="4" t="str">
        <f>LEFT(IFERROR(VLOOKUP(D20,[1]!Table_Query_from_BetcoViews[[AlternateID]:[MainSKU]],4,FALSE),D20),6)</f>
        <v>E82344</v>
      </c>
      <c r="H20" s="23" t="str">
        <f>IFERROR(VLOOKUP(TRIM(C20),[1]!Table_Query_from_BetcoViews[[AlternateID]:[ItemDescr2]],5,FALSE),F20)</f>
        <v>Support</v>
      </c>
    </row>
    <row r="21" spans="2:8" ht="15">
      <c r="B21" s="2" t="s">
        <v>21</v>
      </c>
      <c r="C21" s="7">
        <v>400747</v>
      </c>
      <c r="D21" s="5" t="str">
        <f t="shared" si="0"/>
        <v>400747</v>
      </c>
      <c r="E21" s="3">
        <v>1</v>
      </c>
      <c r="F21" s="14" t="s">
        <v>16</v>
      </c>
      <c r="G21" s="4" t="str">
        <f>LEFT(IFERROR(VLOOKUP(D21,[1]!Table_Query_from_BetcoViews[[AlternateID]:[MainSKU]],4,FALSE),D21),6)</f>
        <v>E82513</v>
      </c>
      <c r="H21" s="23" t="str">
        <f>IFERROR(VLOOKUP(TRIM(C21),[1]!Table_Query_from_BetcoViews[[AlternateID]:[ItemDescr2]],5,FALSE),F21)</f>
        <v>Support</v>
      </c>
    </row>
    <row r="22" spans="2:8" ht="15">
      <c r="B22" s="3">
        <v>18</v>
      </c>
      <c r="C22" s="7">
        <v>206546</v>
      </c>
      <c r="D22" s="5" t="str">
        <f t="shared" si="0"/>
        <v>206546</v>
      </c>
      <c r="E22" s="3">
        <v>1</v>
      </c>
      <c r="F22" s="14" t="s">
        <v>16</v>
      </c>
      <c r="G22" s="4" t="str">
        <f>LEFT(IFERROR(VLOOKUP(D22,[1]!Table_Query_from_BetcoViews[[AlternateID]:[MainSKU]],4,FALSE),D22),6)</f>
        <v>E82289</v>
      </c>
      <c r="H22" s="23" t="str">
        <f>IFERROR(VLOOKUP(TRIM(C22),[1]!Table_Query_from_BetcoViews[[AlternateID]:[ItemDescr2]],5,FALSE),F22)</f>
        <v>Support</v>
      </c>
    </row>
    <row r="23" spans="2:8" ht="15">
      <c r="B23" s="2" t="s">
        <v>22</v>
      </c>
      <c r="C23" s="7">
        <v>400748</v>
      </c>
      <c r="D23" s="5" t="str">
        <f t="shared" si="0"/>
        <v>400748</v>
      </c>
      <c r="E23" s="3">
        <v>1</v>
      </c>
      <c r="F23" s="14" t="s">
        <v>16</v>
      </c>
      <c r="G23" s="4" t="str">
        <f>LEFT(IFERROR(VLOOKUP(D23,[1]!Table_Query_from_BetcoViews[[AlternateID]:[MainSKU]],4,FALSE),D23),6)</f>
        <v>400748</v>
      </c>
      <c r="H23" s="23" t="str">
        <f>IFERROR(VLOOKUP(TRIM(C23),[1]!Table_Query_from_BetcoViews[[AlternateID]:[ItemDescr2]],5,FALSE),F23)</f>
        <v>SUPPORT</v>
      </c>
    </row>
    <row r="24" spans="2:8" ht="15">
      <c r="B24" s="3">
        <v>19</v>
      </c>
      <c r="C24" s="7">
        <v>406036</v>
      </c>
      <c r="D24" s="5" t="str">
        <f t="shared" si="0"/>
        <v>406036</v>
      </c>
      <c r="E24" s="3">
        <v>1</v>
      </c>
      <c r="F24" s="14" t="s">
        <v>23</v>
      </c>
      <c r="G24" s="4" t="str">
        <f>LEFT(IFERROR(VLOOKUP(D24,[1]!Table_Query_from_BetcoViews[[AlternateID]:[MainSKU]],4,FALSE),D24),6)</f>
        <v>E83108</v>
      </c>
      <c r="H24" s="23" t="str">
        <f>IFERROR(VLOOKUP(TRIM(C24),[1]!Table_Query_from_BetcoViews[[AlternateID]:[ItemDescr2]],5,FALSE),F24)</f>
        <v>front splash guard, 26"</v>
      </c>
    </row>
    <row r="25" spans="2:8" ht="15">
      <c r="B25" s="2" t="s">
        <v>24</v>
      </c>
      <c r="C25" s="7">
        <v>406042</v>
      </c>
      <c r="D25" s="5" t="str">
        <f t="shared" si="0"/>
        <v>406042</v>
      </c>
      <c r="E25" s="3">
        <v>1</v>
      </c>
      <c r="F25" s="14" t="s">
        <v>23</v>
      </c>
      <c r="G25" s="4" t="str">
        <f>LEFT(IFERROR(VLOOKUP(D25,[1]!Table_Query_from_BetcoViews[[AlternateID]:[MainSKU]],4,FALSE),D25),6)</f>
        <v>E83990</v>
      </c>
      <c r="H25" s="23" t="str">
        <f>IFERROR(VLOOKUP(TRIM(C25),[1]!Table_Query_from_BetcoViews[[AlternateID]:[ItemDescr2]],5,FALSE),F25)</f>
        <v>Splash guard</v>
      </c>
    </row>
    <row r="26" spans="2:8" ht="15">
      <c r="B26" s="3">
        <v>20</v>
      </c>
      <c r="C26" s="7">
        <v>406038</v>
      </c>
      <c r="D26" s="5" t="str">
        <f t="shared" si="0"/>
        <v>406038</v>
      </c>
      <c r="E26" s="3">
        <v>1</v>
      </c>
      <c r="F26" s="14" t="s">
        <v>16</v>
      </c>
      <c r="G26" s="4" t="str">
        <f>LEFT(IFERROR(VLOOKUP(D26,[1]!Table_Query_from_BetcoViews[[AlternateID]:[MainSKU]],4,FALSE),D26),6)</f>
        <v>E83109</v>
      </c>
      <c r="H26" s="23" t="str">
        <f>IFERROR(VLOOKUP(TRIM(C26),[1]!Table_Query_from_BetcoViews[[AlternateID]:[ItemDescr2]],5,FALSE),F26)</f>
        <v>rear splash guard, 26"</v>
      </c>
    </row>
    <row r="27" spans="2:8" ht="15">
      <c r="B27" s="3">
        <v>21</v>
      </c>
      <c r="C27" s="7">
        <v>406037</v>
      </c>
      <c r="D27" s="5" t="str">
        <f t="shared" si="0"/>
        <v>406037</v>
      </c>
      <c r="E27" s="3">
        <v>1</v>
      </c>
      <c r="F27" s="14" t="s">
        <v>23</v>
      </c>
      <c r="G27" s="4" t="str">
        <f>LEFT(IFERROR(VLOOKUP(D27,[1]!Table_Query_from_BetcoViews[[AlternateID]:[MainSKU]],4,FALSE),D27),6)</f>
        <v>E81844</v>
      </c>
      <c r="H27" s="23" t="str">
        <f>IFERROR(VLOOKUP(TRIM(C27),[1]!Table_Query_from_BetcoViews[[AlternateID]:[ItemDescr2]],5,FALSE),F27)</f>
        <v>Splash Guard</v>
      </c>
    </row>
    <row r="28" spans="2:8" ht="15">
      <c r="B28" s="2" t="s">
        <v>25</v>
      </c>
      <c r="C28" s="7">
        <v>406043</v>
      </c>
      <c r="D28" s="5" t="str">
        <f t="shared" si="0"/>
        <v>406043</v>
      </c>
      <c r="E28" s="3">
        <v>1</v>
      </c>
      <c r="F28" s="14" t="s">
        <v>23</v>
      </c>
      <c r="G28" s="4" t="str">
        <f>LEFT(IFERROR(VLOOKUP(D28,[1]!Table_Query_from_BetcoViews[[AlternateID]:[MainSKU]],4,FALSE),D28),6)</f>
        <v>E83103</v>
      </c>
      <c r="H28" s="23" t="str">
        <f>IFERROR(VLOOKUP(TRIM(C28),[1]!Table_Query_from_BetcoViews[[AlternateID]:[ItemDescr2]],5,FALSE),F28)</f>
        <v>Splash Guard, Right</v>
      </c>
    </row>
    <row r="29" spans="2:8" ht="15">
      <c r="B29" s="3">
        <v>22</v>
      </c>
      <c r="C29" s="7">
        <v>406039</v>
      </c>
      <c r="D29" s="5" t="str">
        <f t="shared" si="0"/>
        <v>406039</v>
      </c>
      <c r="E29" s="3">
        <v>1</v>
      </c>
      <c r="F29" s="14" t="s">
        <v>23</v>
      </c>
      <c r="G29" s="4" t="str">
        <f>LEFT(IFERROR(VLOOKUP(D29,[1]!Table_Query_from_BetcoViews[[AlternateID]:[MainSKU]],4,FALSE),D29),6)</f>
        <v>E83104</v>
      </c>
      <c r="H29" s="23" t="str">
        <f>IFERROR(VLOOKUP(TRIM(C29),[1]!Table_Query_from_BetcoViews[[AlternateID]:[ItemDescr2]],5,FALSE),F29)</f>
        <v>Splash Guard, Left</v>
      </c>
    </row>
    <row r="30" spans="2:8" ht="15">
      <c r="B30" s="2" t="s">
        <v>26</v>
      </c>
      <c r="C30" s="7">
        <v>406044</v>
      </c>
      <c r="D30" s="5" t="str">
        <f t="shared" si="0"/>
        <v>406044</v>
      </c>
      <c r="E30" s="3">
        <v>1</v>
      </c>
      <c r="F30" s="14" t="s">
        <v>23</v>
      </c>
      <c r="G30" s="4" t="str">
        <f>LEFT(IFERROR(VLOOKUP(D30,[1]!Table_Query_from_BetcoViews[[AlternateID]:[MainSKU]],4,FALSE),D30),6)</f>
        <v>E83104</v>
      </c>
      <c r="H30" s="23" t="str">
        <f>IFERROR(VLOOKUP(TRIM(C30),[1]!Table_Query_from_BetcoViews[[AlternateID]:[ItemDescr2]],5,FALSE),F30)</f>
        <v>Splash Guard, Left</v>
      </c>
    </row>
    <row r="31" spans="2:8" ht="15">
      <c r="B31" s="3">
        <v>23</v>
      </c>
      <c r="C31" s="7">
        <v>202365</v>
      </c>
      <c r="D31" s="5" t="str">
        <f t="shared" si="0"/>
        <v>202365</v>
      </c>
      <c r="E31" s="3">
        <v>1</v>
      </c>
      <c r="F31" s="14" t="s">
        <v>27</v>
      </c>
      <c r="G31" s="4" t="str">
        <f>LEFT(IFERROR(VLOOKUP(D31,[1]!Table_Query_from_BetcoViews[[AlternateID]:[MainSKU]],4,FALSE),D31),6)</f>
        <v>202365</v>
      </c>
      <c r="H31" s="23" t="str">
        <f>IFERROR(VLOOKUP(TRIM(C31),[1]!Table_Query_from_BetcoViews[[AlternateID]:[ItemDescr2]],5,FALSE),F31)</f>
        <v>BLADE</v>
      </c>
    </row>
    <row r="32" spans="2:8" ht="15">
      <c r="B32" s="2" t="s">
        <v>28</v>
      </c>
      <c r="C32" s="7">
        <v>210039</v>
      </c>
      <c r="D32" s="5" t="str">
        <f t="shared" si="0"/>
        <v>210039</v>
      </c>
      <c r="E32" s="3">
        <v>1</v>
      </c>
      <c r="F32" s="14" t="s">
        <v>27</v>
      </c>
      <c r="G32" s="4" t="str">
        <f>LEFT(IFERROR(VLOOKUP(D32,[1]!Table_Query_from_BetcoViews[[AlternateID]:[MainSKU]],4,FALSE),D32),6)</f>
        <v>E86146</v>
      </c>
      <c r="H32" s="23" t="str">
        <f>IFERROR(VLOOKUP(TRIM(C32),[1]!Table_Query_from_BetcoViews[[AlternateID]:[ItemDescr2]],5,FALSE),F32)</f>
        <v>Blade</v>
      </c>
    </row>
    <row r="33" spans="2:8" ht="15">
      <c r="B33" s="3">
        <v>24</v>
      </c>
      <c r="C33" s="7">
        <v>202367</v>
      </c>
      <c r="D33" s="5" t="str">
        <f t="shared" si="0"/>
        <v>202367</v>
      </c>
      <c r="E33" s="3">
        <v>1</v>
      </c>
      <c r="F33" s="14" t="s">
        <v>27</v>
      </c>
      <c r="G33" s="4" t="str">
        <f>LEFT(IFERROR(VLOOKUP(D33,[1]!Table_Query_from_BetcoViews[[AlternateID]:[MainSKU]],4,FALSE),D33),6)</f>
        <v>E82330</v>
      </c>
      <c r="H33" s="23" t="str">
        <f>IFERROR(VLOOKUP(TRIM(C33),[1]!Table_Query_from_BetcoViews[[AlternateID]:[ItemDescr2]],5,FALSE),F33)</f>
        <v>Bracket, pulley mount ref. 310109</v>
      </c>
    </row>
    <row r="34" spans="2:8" ht="15">
      <c r="B34" s="3">
        <v>25</v>
      </c>
      <c r="C34" s="7">
        <v>202366</v>
      </c>
      <c r="D34" s="5" t="str">
        <f t="shared" si="0"/>
        <v>202366</v>
      </c>
      <c r="E34" s="3">
        <v>1</v>
      </c>
      <c r="F34" s="14" t="s">
        <v>27</v>
      </c>
      <c r="G34" s="4" t="str">
        <f>LEFT(IFERROR(VLOOKUP(D34,[1]!Table_Query_from_BetcoViews[[AlternateID]:[MainSKU]],4,FALSE),D34),6)</f>
        <v>E81845</v>
      </c>
      <c r="H34" s="23" t="str">
        <f>IFERROR(VLOOKUP(TRIM(C34),[1]!Table_Query_from_BetcoViews[[AlternateID]:[ItemDescr2]],5,FALSE),F34)</f>
        <v>Splash Guard, Right</v>
      </c>
    </row>
    <row r="35" spans="2:8" ht="15">
      <c r="B35" s="2" t="s">
        <v>29</v>
      </c>
      <c r="C35" s="7">
        <v>210040</v>
      </c>
      <c r="D35" s="5" t="str">
        <f t="shared" si="0"/>
        <v>210040</v>
      </c>
      <c r="E35" s="3">
        <v>1</v>
      </c>
      <c r="F35" s="14" t="s">
        <v>27</v>
      </c>
      <c r="G35" s="4" t="str">
        <f>LEFT(IFERROR(VLOOKUP(D35,[1]!Table_Query_from_BetcoViews[[AlternateID]:[MainSKU]],4,FALSE),D35),6)</f>
        <v>E81881</v>
      </c>
      <c r="H35" s="23" t="str">
        <f>IFERROR(VLOOKUP(TRIM(C35),[1]!Table_Query_from_BetcoViews[[AlternateID]:[ItemDescr2]],5,FALSE),F35)</f>
        <v>Retainer, Splash Guard</v>
      </c>
    </row>
    <row r="36" spans="2:8" ht="15">
      <c r="B36" s="3">
        <v>26</v>
      </c>
      <c r="C36" s="7">
        <v>202368</v>
      </c>
      <c r="D36" s="5" t="str">
        <f t="shared" si="0"/>
        <v>202368</v>
      </c>
      <c r="E36" s="3">
        <v>1</v>
      </c>
      <c r="F36" s="14" t="s">
        <v>27</v>
      </c>
      <c r="G36" s="4" t="str">
        <f>LEFT(IFERROR(VLOOKUP(D36,[1]!Table_Query_from_BetcoViews[[AlternateID]:[MainSKU]],4,FALSE),D36),6)</f>
        <v>E81846</v>
      </c>
      <c r="H36" s="23" t="str">
        <f>IFERROR(VLOOKUP(TRIM(C36),[1]!Table_Query_from_BetcoViews[[AlternateID]:[ItemDescr2]],5,FALSE),F36)</f>
        <v>Splash Guard, Left</v>
      </c>
    </row>
    <row r="37" spans="2:8" ht="15">
      <c r="B37" s="2" t="s">
        <v>30</v>
      </c>
      <c r="C37" s="7">
        <v>210041</v>
      </c>
      <c r="D37" s="5" t="str">
        <f t="shared" si="0"/>
        <v>210041</v>
      </c>
      <c r="E37" s="3">
        <v>1</v>
      </c>
      <c r="F37" s="14" t="s">
        <v>27</v>
      </c>
      <c r="G37" s="4" t="str">
        <f>LEFT(IFERROR(VLOOKUP(D37,[1]!Table_Query_from_BetcoViews[[AlternateID]:[MainSKU]],4,FALSE),D37),6)</f>
        <v>E81882</v>
      </c>
      <c r="H37" s="23" t="str">
        <f>IFERROR(VLOOKUP(TRIM(C37),[1]!Table_Query_from_BetcoViews[[AlternateID]:[ItemDescr2]],5,FALSE),F37)</f>
        <v>Retainer, Splash Guard</v>
      </c>
    </row>
    <row r="38" spans="2:8" ht="15">
      <c r="B38" s="3">
        <v>27</v>
      </c>
      <c r="C38" s="7">
        <v>408427</v>
      </c>
      <c r="D38" s="5" t="str">
        <f t="shared" si="0"/>
        <v>408427</v>
      </c>
      <c r="E38" s="3">
        <v>4</v>
      </c>
      <c r="F38" s="14" t="s">
        <v>31</v>
      </c>
      <c r="G38" s="4" t="str">
        <f>LEFT(IFERROR(VLOOKUP(D38,[1]!Table_Query_from_BetcoViews[[AlternateID]:[MainSKU]],4,FALSE),D38),6)</f>
        <v>E83277</v>
      </c>
      <c r="H38" s="23" t="str">
        <f>IFERROR(VLOOKUP(TRIM(C38),[1]!Table_Query_from_BetcoViews[[AlternateID]:[ItemDescr2]],5,FALSE),F38)</f>
        <v>Bearing, 6202 2RS</v>
      </c>
    </row>
    <row r="39" spans="2:8" ht="15">
      <c r="B39" s="3">
        <v>28</v>
      </c>
      <c r="C39" s="7">
        <v>410234</v>
      </c>
      <c r="D39" s="5" t="str">
        <f t="shared" si="0"/>
        <v>410234</v>
      </c>
      <c r="E39" s="3">
        <v>4</v>
      </c>
      <c r="F39" s="14" t="s">
        <v>32</v>
      </c>
      <c r="G39" s="4" t="str">
        <f>LEFT(IFERROR(VLOOKUP(D39,[1]!Table_Query_from_BetcoViews[[AlternateID]:[MainSKU]],4,FALSE),D39),6)</f>
        <v>E83864</v>
      </c>
      <c r="H39" s="23" t="str">
        <f>IFERROR(VLOOKUP(TRIM(C39),[1]!Table_Query_from_BetcoViews[[AlternateID]:[ItemDescr2]],5,FALSE),F39)</f>
        <v>Knob</v>
      </c>
    </row>
    <row r="40" spans="2:8" ht="15">
      <c r="B40" s="3">
        <v>29</v>
      </c>
      <c r="C40" s="7">
        <v>405707</v>
      </c>
      <c r="D40" s="5" t="str">
        <f t="shared" si="0"/>
        <v>405707</v>
      </c>
      <c r="E40" s="3">
        <v>4</v>
      </c>
      <c r="F40" s="14" t="s">
        <v>33</v>
      </c>
      <c r="G40" s="4" t="str">
        <f>LEFT(IFERROR(VLOOKUP(D40,[1]!Table_Query_from_BetcoViews[[AlternateID]:[MainSKU]],4,FALSE),D40),6)</f>
        <v>E82451</v>
      </c>
      <c r="H40" s="23" t="str">
        <f>IFERROR(VLOOKUP(TRIM(C40),[1]!Table_Query_from_BetcoViews[[AlternateID]:[ItemDescr2]],5,FALSE),F40)</f>
        <v>Wheel 45 OD x 25 W</v>
      </c>
    </row>
    <row r="41" spans="2:8" ht="15">
      <c r="B41" s="3">
        <v>30</v>
      </c>
      <c r="C41" s="7">
        <v>408033</v>
      </c>
      <c r="D41" s="5" t="str">
        <f t="shared" si="0"/>
        <v>408033</v>
      </c>
      <c r="E41" s="3">
        <v>2</v>
      </c>
      <c r="F41" s="14" t="s">
        <v>6</v>
      </c>
      <c r="G41" s="4" t="str">
        <f>LEFT(IFERROR(VLOOKUP(D41,[1]!Table_Query_from_BetcoViews[[AlternateID]:[MainSKU]],4,FALSE),D41),6)</f>
        <v>E82253</v>
      </c>
      <c r="H41" s="23" t="str">
        <f>IFERROR(VLOOKUP(TRIM(C41),[1]!Table_Query_from_BetcoViews[[AlternateID]:[ItemDescr2]],5,FALSE),F41)</f>
        <v>Bushing, Brass OD 11.95mm x ID 8.9mm x L 8.45mm</v>
      </c>
    </row>
    <row r="42" spans="2:8" ht="15">
      <c r="B42" s="3">
        <v>31</v>
      </c>
      <c r="C42" s="7">
        <v>408021</v>
      </c>
      <c r="D42" s="5" t="str">
        <f t="shared" si="0"/>
        <v>408021</v>
      </c>
      <c r="E42" s="3">
        <v>2</v>
      </c>
      <c r="F42" s="14" t="s">
        <v>6</v>
      </c>
      <c r="G42" s="4" t="str">
        <f>LEFT(IFERROR(VLOOKUP(D42,[1]!Table_Query_from_BetcoViews[[AlternateID]:[MainSKU]],4,FALSE),D42),6)</f>
        <v>E83524</v>
      </c>
      <c r="H42" s="23" t="str">
        <f>IFERROR(VLOOKUP(TRIM(C42),[1]!Table_Query_from_BetcoViews[[AlternateID]:[ItemDescr2]],5,FALSE),F42)</f>
        <v>Bushing</v>
      </c>
    </row>
    <row r="43" spans="2:8" ht="15">
      <c r="B43" s="3">
        <v>32</v>
      </c>
      <c r="C43" s="7">
        <v>410435</v>
      </c>
      <c r="D43" s="5" t="str">
        <f t="shared" si="0"/>
        <v>410435</v>
      </c>
      <c r="E43" s="3">
        <v>1</v>
      </c>
      <c r="F43" s="14" t="s">
        <v>15</v>
      </c>
      <c r="G43" s="4" t="str">
        <f>LEFT(IFERROR(VLOOKUP(D43,[1]!Table_Query_from_BetcoViews[[AlternateID]:[MainSKU]],4,FALSE),D43),6)</f>
        <v>E83318</v>
      </c>
      <c r="H43" s="23" t="str">
        <f>IFERROR(VLOOKUP(TRIM(C43),[1]!Table_Query_from_BetcoViews[[AlternateID]:[ItemDescr2]],5,FALSE),F43)</f>
        <v>Female Coupler, Tripla</v>
      </c>
    </row>
    <row r="44" spans="2:8" ht="15">
      <c r="B44" s="3">
        <v>33</v>
      </c>
      <c r="C44" s="7">
        <v>410366</v>
      </c>
      <c r="D44" s="5" t="str">
        <f t="shared" si="0"/>
        <v>410366</v>
      </c>
      <c r="E44" s="3">
        <v>1</v>
      </c>
      <c r="F44" s="14" t="s">
        <v>34</v>
      </c>
      <c r="G44" s="4" t="str">
        <f>LEFT(IFERROR(VLOOKUP(D44,[1]!Table_Query_from_BetcoViews[[AlternateID]:[MainSKU]],4,FALSE),D44),6)</f>
        <v>E88429</v>
      </c>
      <c r="H44" s="23" t="str">
        <f>IFERROR(VLOOKUP(TRIM(C44),[1]!Table_Query_from_BetcoViews[[AlternateID]:[ItemDescr2]],5,FALSE),F44)</f>
        <v>T-Fitting, 1/2" Pipe</v>
      </c>
    </row>
    <row r="45" spans="2:8" ht="15">
      <c r="B45" s="3">
        <v>34</v>
      </c>
      <c r="C45" s="7">
        <v>205020</v>
      </c>
      <c r="D45" s="5" t="str">
        <f t="shared" si="0"/>
        <v>205020</v>
      </c>
      <c r="E45" s="3">
        <v>1</v>
      </c>
      <c r="F45" s="14" t="s">
        <v>35</v>
      </c>
      <c r="G45" s="4" t="str">
        <f>LEFT(IFERROR(VLOOKUP(D45,[1]!Table_Query_from_BetcoViews[[AlternateID]:[MainSKU]],4,FALSE),D45),6)</f>
        <v>E82452</v>
      </c>
      <c r="H45" s="23" t="str">
        <f>IFERROR(VLOOKUP(TRIM(C45),[1]!Table_Query_from_BetcoViews[[AlternateID]:[ItemDescr2]],5,FALSE),F45)</f>
        <v>Connector</v>
      </c>
    </row>
    <row r="46" spans="2:8" ht="15">
      <c r="B46" s="3">
        <v>35</v>
      </c>
      <c r="C46" s="7">
        <v>410350</v>
      </c>
      <c r="D46" s="5" t="str">
        <f t="shared" si="0"/>
        <v>410350</v>
      </c>
      <c r="E46" s="3">
        <v>2</v>
      </c>
      <c r="F46" s="14" t="s">
        <v>35</v>
      </c>
      <c r="G46" s="4" t="str">
        <f>LEFT(IFERROR(VLOOKUP(D46,[1]!Table_Query_from_BetcoViews[[AlternateID]:[MainSKU]],4,FALSE),D46),6)</f>
        <v>E81446</v>
      </c>
      <c r="H46" s="23" t="str">
        <f>IFERROR(VLOOKUP(TRIM(C46),[1]!Table_Query_from_BetcoViews[[AlternateID]:[ItemDescr2]],5,FALSE),F46)</f>
        <v>Fitting</v>
      </c>
    </row>
    <row r="47" spans="2:8" ht="15">
      <c r="B47" s="3">
        <v>36</v>
      </c>
      <c r="C47" s="7">
        <v>202228</v>
      </c>
      <c r="D47" s="5" t="str">
        <f t="shared" si="0"/>
        <v>202228</v>
      </c>
      <c r="E47" s="3">
        <v>1</v>
      </c>
      <c r="F47" s="14" t="s">
        <v>15</v>
      </c>
      <c r="G47" s="4" t="str">
        <f>LEFT(IFERROR(VLOOKUP(D47,[1]!Table_Query_from_BetcoViews[[AlternateID]:[MainSKU]],4,FALSE),D47),6)</f>
        <v>202228</v>
      </c>
      <c r="H47" s="23" t="str">
        <f>IFERROR(VLOOKUP(TRIM(C47),[1]!Table_Query_from_BetcoViews[[AlternateID]:[ItemDescr2]],5,FALSE),F47)</f>
        <v>PIPE</v>
      </c>
    </row>
    <row r="48" spans="2:8" ht="15">
      <c r="B48" s="3">
        <v>37</v>
      </c>
      <c r="C48" s="7">
        <v>202215</v>
      </c>
      <c r="D48" s="5" t="str">
        <f t="shared" si="0"/>
        <v>202215</v>
      </c>
      <c r="E48" s="3">
        <v>1</v>
      </c>
      <c r="F48" s="14" t="s">
        <v>15</v>
      </c>
      <c r="G48" s="4" t="str">
        <f>LEFT(IFERROR(VLOOKUP(D48,[1]!Table_Query_from_BetcoViews[[AlternateID]:[MainSKU]],4,FALSE),D48),6)</f>
        <v>202215</v>
      </c>
      <c r="H48" s="23" t="str">
        <f>IFERROR(VLOOKUP(TRIM(C48),[1]!Table_Query_from_BetcoViews[[AlternateID]:[ItemDescr2]],5,FALSE),F48)</f>
        <v>PIPE</v>
      </c>
    </row>
    <row r="49" spans="2:8" ht="15">
      <c r="B49" s="3">
        <v>38</v>
      </c>
      <c r="C49" s="7">
        <v>209563</v>
      </c>
      <c r="D49" s="5" t="str">
        <f t="shared" si="0"/>
        <v>209563</v>
      </c>
      <c r="E49" s="3">
        <v>1</v>
      </c>
      <c r="F49" s="14" t="s">
        <v>36</v>
      </c>
      <c r="G49" s="4" t="str">
        <f>LEFT(IFERROR(VLOOKUP(D49,[1]!Table_Query_from_BetcoViews[[AlternateID]:[MainSKU]],4,FALSE),D49),6)</f>
        <v>E82729</v>
      </c>
      <c r="H49" s="23" t="str">
        <f>IFERROR(VLOOKUP(TRIM(C49),[1]!Table_Query_from_BetcoViews[[AlternateID]:[ItemDescr2]],5,FALSE),F49)</f>
        <v>Hose</v>
      </c>
    </row>
    <row r="50" spans="2:8" ht="15">
      <c r="B50" s="3">
        <v>40</v>
      </c>
      <c r="C50" s="7">
        <v>408037</v>
      </c>
      <c r="D50" s="5" t="str">
        <f t="shared" si="0"/>
        <v>408037</v>
      </c>
      <c r="E50" s="3">
        <v>2</v>
      </c>
      <c r="F50" s="14" t="s">
        <v>6</v>
      </c>
      <c r="G50" s="4" t="str">
        <f>LEFT(IFERROR(VLOOKUP(D50,[1]!Table_Query_from_BetcoViews[[AlternateID]:[MainSKU]],4,FALSE),D50),6)</f>
        <v>E88453</v>
      </c>
      <c r="H50" s="23" t="str">
        <f>IFERROR(VLOOKUP(TRIM(C50),[1]!Table_Query_from_BetcoViews[[AlternateID]:[ItemDescr2]],5,FALSE),F50)</f>
        <v>Bushing, Brass</v>
      </c>
    </row>
    <row r="51" spans="2:8" ht="15">
      <c r="B51" s="3">
        <v>41</v>
      </c>
      <c r="C51" s="7">
        <v>409668</v>
      </c>
      <c r="D51" s="5" t="str">
        <f t="shared" si="0"/>
        <v>409668</v>
      </c>
      <c r="E51" s="3">
        <v>1</v>
      </c>
      <c r="F51" s="14" t="s">
        <v>37</v>
      </c>
      <c r="G51" s="4" t="str">
        <f>LEFT(IFERROR(VLOOKUP(D51,[1]!Table_Query_from_BetcoViews[[AlternateID]:[MainSKU]],4,FALSE),D51),6)</f>
        <v>E83253</v>
      </c>
      <c r="H51" s="23" t="str">
        <f>IFERROR(VLOOKUP(TRIM(C51),[1]!Table_Query_from_BetcoViews[[AlternateID]:[ItemDescr2]],5,FALSE),F51)</f>
        <v>Male connector lug   (Fr.)</v>
      </c>
    </row>
    <row r="52" spans="2:8" ht="15">
      <c r="B52" s="3">
        <v>42</v>
      </c>
      <c r="C52" s="7">
        <v>408402</v>
      </c>
      <c r="D52" s="5" t="str">
        <f t="shared" si="0"/>
        <v>408402</v>
      </c>
      <c r="E52" s="3">
        <v>2</v>
      </c>
      <c r="F52" s="14" t="s">
        <v>38</v>
      </c>
      <c r="G52" s="4" t="str">
        <f>LEFT(IFERROR(VLOOKUP(D52,[1]!Table_Query_from_BetcoViews[[AlternateID]:[MainSKU]],4,FALSE),D52),6)</f>
        <v>E83700</v>
      </c>
      <c r="H52" s="23" t="str">
        <f>IFERROR(VLOOKUP(TRIM(C52),[1]!Table_Query_from_BetcoViews[[AlternateID]:[ItemDescr2]],5,FALSE),F52)</f>
        <v>Shaft Key</v>
      </c>
    </row>
    <row r="53" spans="2:8" ht="15">
      <c r="B53" s="3">
        <v>43</v>
      </c>
      <c r="C53" s="7">
        <v>410297</v>
      </c>
      <c r="D53" s="5" t="str">
        <f t="shared" si="0"/>
        <v>410297</v>
      </c>
      <c r="E53" s="3">
        <v>1</v>
      </c>
      <c r="F53" s="14" t="s">
        <v>39</v>
      </c>
      <c r="G53" s="4" t="str">
        <f>LEFT(IFERROR(VLOOKUP(D53,[1]!Table_Query_from_BetcoViews[[AlternateID]:[MainSKU]],4,FALSE),D53),6)</f>
        <v>E83499</v>
      </c>
      <c r="H53" s="23" t="str">
        <f>IFERROR(VLOOKUP(TRIM(C53),[1]!Table_Query_from_BetcoViews[[AlternateID]:[ItemDescr2]],5,FALSE),F53)</f>
        <v>Clamp  DRS/CRS</v>
      </c>
    </row>
    <row r="54" spans="2:8" ht="15">
      <c r="B54" s="3">
        <v>44</v>
      </c>
      <c r="C54" s="7">
        <v>410274</v>
      </c>
      <c r="D54" s="5" t="str">
        <f t="shared" si="0"/>
        <v>410274</v>
      </c>
      <c r="E54" s="3">
        <v>2</v>
      </c>
      <c r="F54" s="14" t="s">
        <v>39</v>
      </c>
      <c r="G54" s="4" t="str">
        <f>LEFT(IFERROR(VLOOKUP(D54,[1]!Table_Query_from_BetcoViews[[AlternateID]:[MainSKU]],4,FALSE),D54),6)</f>
        <v>E83935</v>
      </c>
      <c r="H54" s="23" t="str">
        <f>IFERROR(VLOOKUP(TRIM(C54),[1]!Table_Query_from_BetcoViews[[AlternateID]:[ItemDescr2]],5,FALSE),F54)</f>
        <v>Wire Tie</v>
      </c>
    </row>
    <row r="55" spans="2:8" ht="15">
      <c r="B55" s="3">
        <v>45</v>
      </c>
      <c r="C55" s="7">
        <v>409420</v>
      </c>
      <c r="D55" s="5" t="str">
        <f t="shared" si="0"/>
        <v>409420</v>
      </c>
      <c r="E55" s="3">
        <v>4</v>
      </c>
      <c r="F55" s="14" t="s">
        <v>40</v>
      </c>
      <c r="G55" s="4" t="str">
        <f>LEFT(IFERROR(VLOOKUP(D55,[1]!Table_Query_from_BetcoViews[[AlternateID]:[MainSKU]],4,FALSE),D55),6)</f>
        <v>E82260</v>
      </c>
      <c r="H55" s="23" t="str">
        <f>IFERROR(VLOOKUP(TRIM(C55),[1]!Table_Query_from_BetcoViews[[AlternateID]:[ItemDescr2]],5,FALSE),F55)</f>
        <v>Carbon Brush</v>
      </c>
    </row>
    <row r="56" spans="2:8" ht="15">
      <c r="B56" s="3">
        <v>46</v>
      </c>
      <c r="C56" s="7">
        <v>409712</v>
      </c>
      <c r="D56" s="5" t="str">
        <f t="shared" si="0"/>
        <v>409712</v>
      </c>
      <c r="E56" s="3">
        <v>1</v>
      </c>
      <c r="F56" s="15" t="s">
        <v>106</v>
      </c>
      <c r="G56" s="4" t="str">
        <f>LEFT(IFERROR(VLOOKUP(D56,[1]!Table_Query_from_BetcoViews[[AlternateID]:[MainSKU]],4,FALSE),D56),6)</f>
        <v>409712</v>
      </c>
      <c r="H56" s="23" t="str">
        <f>IFERROR(VLOOKUP(TRIM(C56),[1]!Table_Query_from_BetcoViews[[AlternateID]:[ItemDescr2]],5,FALSE),F56)</f>
        <v>CARBON BRUSH HOLDER</v>
      </c>
    </row>
    <row r="57" spans="2:8" ht="15">
      <c r="B57" s="3">
        <v>47</v>
      </c>
      <c r="C57" s="7">
        <v>210111</v>
      </c>
      <c r="D57" s="5" t="str">
        <f t="shared" si="0"/>
        <v>210111</v>
      </c>
      <c r="E57" s="3">
        <v>2</v>
      </c>
      <c r="F57" s="14" t="s">
        <v>41</v>
      </c>
      <c r="G57" s="4" t="str">
        <f>LEFT(IFERROR(VLOOKUP(D57,[1]!Table_Query_from_BetcoViews[[AlternateID]:[MainSKU]],4,FALSE),D57),6)</f>
        <v>210111</v>
      </c>
      <c r="H57" s="23" t="str">
        <f>IFERROR(VLOOKUP(TRIM(C57),[1]!Table_Query_from_BetcoViews[[AlternateID]:[ItemDescr2]],5,FALSE),F57)</f>
        <v>SPACER</v>
      </c>
    </row>
    <row r="58" spans="2:8" ht="15">
      <c r="B58" s="3">
        <v>48</v>
      </c>
      <c r="C58" s="7">
        <v>209371</v>
      </c>
      <c r="D58" s="5" t="str">
        <f t="shared" si="0"/>
        <v>209371</v>
      </c>
      <c r="E58" s="3">
        <v>1</v>
      </c>
      <c r="F58" s="14" t="s">
        <v>42</v>
      </c>
      <c r="G58" s="4" t="str">
        <f>LEFT(IFERROR(VLOOKUP(D58,[1]!Table_Query_from_BetcoViews[[AlternateID]:[MainSKU]],4,FALSE),D58),6)</f>
        <v>209371</v>
      </c>
      <c r="H58" s="23" t="str">
        <f>IFERROR(VLOOKUP(TRIM(C58),[1]!Table_Query_from_BetcoViews[[AlternateID]:[ItemDescr2]],5,FALSE),F58)</f>
        <v>SHEATH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58"/>
  <sheetViews>
    <sheetView tabSelected="1" workbookViewId="0">
      <selection activeCell="E3" sqref="E3:E58"/>
    </sheetView>
  </sheetViews>
  <sheetFormatPr defaultRowHeight="12" customHeight="1"/>
  <cols>
    <col min="2" max="2" width="9.140625" style="12"/>
    <col min="3" max="3" width="15" customWidth="1"/>
    <col min="4" max="4" width="9.140625" style="12"/>
    <col min="5" max="5" width="47.7109375" customWidth="1"/>
    <col min="6" max="6" width="27.42578125" customWidth="1"/>
  </cols>
  <sheetData>
    <row r="2" spans="2:5" ht="12" customHeight="1">
      <c r="B2" s="17" t="s">
        <v>44</v>
      </c>
      <c r="C2" s="17" t="s">
        <v>105</v>
      </c>
      <c r="D2" s="17" t="s">
        <v>43</v>
      </c>
      <c r="E2" s="18" t="s">
        <v>0</v>
      </c>
    </row>
    <row r="3" spans="2:5" ht="12" customHeight="1">
      <c r="B3" s="19" t="s">
        <v>1</v>
      </c>
      <c r="C3" s="20" t="s">
        <v>46</v>
      </c>
      <c r="D3" s="19">
        <v>1</v>
      </c>
      <c r="E3" s="21" t="s">
        <v>2</v>
      </c>
    </row>
    <row r="4" spans="2:5" ht="12" customHeight="1">
      <c r="B4" s="19" t="s">
        <v>3</v>
      </c>
      <c r="C4" s="19" t="s">
        <v>53</v>
      </c>
      <c r="D4" s="19">
        <v>1</v>
      </c>
      <c r="E4" s="21" t="s">
        <v>109</v>
      </c>
    </row>
    <row r="5" spans="2:5" ht="12" customHeight="1">
      <c r="B5" s="19" t="s">
        <v>5</v>
      </c>
      <c r="C5" s="19" t="s">
        <v>54</v>
      </c>
      <c r="D5" s="19">
        <v>2</v>
      </c>
      <c r="E5" s="21" t="s">
        <v>110</v>
      </c>
    </row>
    <row r="6" spans="2:5" ht="12" customHeight="1">
      <c r="B6" s="19" t="s">
        <v>7</v>
      </c>
      <c r="C6" s="20" t="s">
        <v>48</v>
      </c>
      <c r="D6" s="19">
        <v>2</v>
      </c>
      <c r="E6" s="21" t="s">
        <v>8</v>
      </c>
    </row>
    <row r="7" spans="2:5" ht="12" customHeight="1">
      <c r="B7" s="19" t="s">
        <v>9</v>
      </c>
      <c r="C7" s="19" t="s">
        <v>55</v>
      </c>
      <c r="D7" s="19">
        <v>2</v>
      </c>
      <c r="E7" s="21" t="s">
        <v>111</v>
      </c>
    </row>
    <row r="8" spans="2:5" ht="12" customHeight="1">
      <c r="B8" s="19" t="s">
        <v>11</v>
      </c>
      <c r="C8" s="19" t="s">
        <v>56</v>
      </c>
      <c r="D8" s="19">
        <v>1</v>
      </c>
      <c r="E8" s="21" t="s">
        <v>112</v>
      </c>
    </row>
    <row r="9" spans="2:5" ht="12" customHeight="1">
      <c r="B9" s="19" t="s">
        <v>12</v>
      </c>
      <c r="C9" s="19" t="s">
        <v>57</v>
      </c>
      <c r="D9" s="19">
        <v>1</v>
      </c>
      <c r="E9" s="22" t="s">
        <v>113</v>
      </c>
    </row>
    <row r="10" spans="2:5" ht="12" customHeight="1">
      <c r="B10" s="19" t="s">
        <v>13</v>
      </c>
      <c r="C10" s="19" t="s">
        <v>58</v>
      </c>
      <c r="D10" s="19">
        <v>2</v>
      </c>
      <c r="E10" s="21" t="s">
        <v>114</v>
      </c>
    </row>
    <row r="11" spans="2:5" ht="12" customHeight="1">
      <c r="B11" s="19" t="s">
        <v>14</v>
      </c>
      <c r="C11" s="19" t="s">
        <v>59</v>
      </c>
      <c r="D11" s="19">
        <v>2</v>
      </c>
      <c r="E11" s="21" t="s">
        <v>115</v>
      </c>
    </row>
    <row r="12" spans="2:5" ht="12" customHeight="1">
      <c r="B12" s="19">
        <v>10</v>
      </c>
      <c r="C12" s="20" t="s">
        <v>60</v>
      </c>
      <c r="D12" s="19">
        <v>1</v>
      </c>
      <c r="E12" s="21" t="s">
        <v>16</v>
      </c>
    </row>
    <row r="13" spans="2:5" ht="12" customHeight="1">
      <c r="B13" s="19">
        <v>11</v>
      </c>
      <c r="C13" s="20" t="s">
        <v>61</v>
      </c>
      <c r="D13" s="19">
        <v>1</v>
      </c>
      <c r="E13" s="21" t="s">
        <v>17</v>
      </c>
    </row>
    <row r="14" spans="2:5" ht="12" customHeight="1">
      <c r="B14" s="19">
        <v>12</v>
      </c>
      <c r="C14" s="20" t="s">
        <v>62</v>
      </c>
      <c r="D14" s="19">
        <v>1</v>
      </c>
      <c r="E14" s="21" t="s">
        <v>17</v>
      </c>
    </row>
    <row r="15" spans="2:5" ht="12" customHeight="1">
      <c r="B15" s="19">
        <v>13</v>
      </c>
      <c r="C15" s="19" t="s">
        <v>63</v>
      </c>
      <c r="D15" s="19">
        <v>2</v>
      </c>
      <c r="E15" s="21" t="s">
        <v>116</v>
      </c>
    </row>
    <row r="16" spans="2:5" ht="12" customHeight="1">
      <c r="B16" s="19">
        <v>14</v>
      </c>
      <c r="C16" s="20" t="s">
        <v>64</v>
      </c>
      <c r="D16" s="19">
        <v>1</v>
      </c>
      <c r="E16" s="21" t="s">
        <v>19</v>
      </c>
    </row>
    <row r="17" spans="2:5" ht="12" customHeight="1">
      <c r="B17" s="19">
        <v>15</v>
      </c>
      <c r="C17" s="19" t="s">
        <v>65</v>
      </c>
      <c r="D17" s="19">
        <v>1</v>
      </c>
      <c r="E17" s="21" t="s">
        <v>117</v>
      </c>
    </row>
    <row r="18" spans="2:5" ht="12" customHeight="1">
      <c r="B18" s="19" t="s">
        <v>20</v>
      </c>
      <c r="C18" s="19" t="s">
        <v>66</v>
      </c>
      <c r="D18" s="19">
        <v>1</v>
      </c>
      <c r="E18" s="21" t="s">
        <v>117</v>
      </c>
    </row>
    <row r="19" spans="2:5" ht="12" customHeight="1">
      <c r="B19" s="19">
        <v>16</v>
      </c>
      <c r="C19" s="20" t="s">
        <v>67</v>
      </c>
      <c r="D19" s="19">
        <v>1</v>
      </c>
      <c r="E19" s="21" t="s">
        <v>16</v>
      </c>
    </row>
    <row r="20" spans="2:5" ht="12" customHeight="1">
      <c r="B20" s="19">
        <v>17</v>
      </c>
      <c r="C20" s="19" t="s">
        <v>68</v>
      </c>
      <c r="D20" s="19">
        <v>1</v>
      </c>
      <c r="E20" s="21" t="s">
        <v>117</v>
      </c>
    </row>
    <row r="21" spans="2:5" ht="12" customHeight="1">
      <c r="B21" s="19" t="s">
        <v>21</v>
      </c>
      <c r="C21" s="19" t="s">
        <v>69</v>
      </c>
      <c r="D21" s="19">
        <v>1</v>
      </c>
      <c r="E21" s="21" t="s">
        <v>117</v>
      </c>
    </row>
    <row r="22" spans="2:5" ht="12" customHeight="1">
      <c r="B22" s="19">
        <v>18</v>
      </c>
      <c r="C22" s="19" t="s">
        <v>70</v>
      </c>
      <c r="D22" s="19">
        <v>1</v>
      </c>
      <c r="E22" s="21" t="s">
        <v>117</v>
      </c>
    </row>
    <row r="23" spans="2:5" ht="12" customHeight="1">
      <c r="B23" s="19" t="s">
        <v>22</v>
      </c>
      <c r="C23" s="20" t="s">
        <v>71</v>
      </c>
      <c r="D23" s="19">
        <v>1</v>
      </c>
      <c r="E23" s="21" t="s">
        <v>16</v>
      </c>
    </row>
    <row r="24" spans="2:5" ht="12" customHeight="1">
      <c r="B24" s="19">
        <v>19</v>
      </c>
      <c r="C24" s="19" t="s">
        <v>72</v>
      </c>
      <c r="D24" s="19">
        <v>1</v>
      </c>
      <c r="E24" s="21" t="s">
        <v>118</v>
      </c>
    </row>
    <row r="25" spans="2:5" ht="12" customHeight="1">
      <c r="B25" s="19" t="s">
        <v>24</v>
      </c>
      <c r="C25" s="19" t="s">
        <v>73</v>
      </c>
      <c r="D25" s="19">
        <v>1</v>
      </c>
      <c r="E25" s="21" t="s">
        <v>119</v>
      </c>
    </row>
    <row r="26" spans="2:5" ht="12" customHeight="1">
      <c r="B26" s="19">
        <v>20</v>
      </c>
      <c r="C26" s="19" t="s">
        <v>74</v>
      </c>
      <c r="D26" s="19">
        <v>1</v>
      </c>
      <c r="E26" s="21" t="s">
        <v>120</v>
      </c>
    </row>
    <row r="27" spans="2:5" ht="12" customHeight="1">
      <c r="B27" s="19">
        <v>21</v>
      </c>
      <c r="C27" s="19" t="s">
        <v>75</v>
      </c>
      <c r="D27" s="19">
        <v>1</v>
      </c>
      <c r="E27" s="21" t="s">
        <v>121</v>
      </c>
    </row>
    <row r="28" spans="2:5" ht="12" customHeight="1">
      <c r="B28" s="19" t="s">
        <v>25</v>
      </c>
      <c r="C28" s="19" t="s">
        <v>76</v>
      </c>
      <c r="D28" s="19">
        <v>1</v>
      </c>
      <c r="E28" s="21" t="s">
        <v>122</v>
      </c>
    </row>
    <row r="29" spans="2:5" ht="12" customHeight="1">
      <c r="B29" s="19">
        <v>22</v>
      </c>
      <c r="C29" s="19" t="s">
        <v>77</v>
      </c>
      <c r="D29" s="19">
        <v>1</v>
      </c>
      <c r="E29" s="21" t="s">
        <v>123</v>
      </c>
    </row>
    <row r="30" spans="2:5" ht="12" customHeight="1">
      <c r="B30" s="19" t="s">
        <v>26</v>
      </c>
      <c r="C30" s="19" t="s">
        <v>77</v>
      </c>
      <c r="D30" s="19">
        <v>1</v>
      </c>
      <c r="E30" s="21" t="s">
        <v>123</v>
      </c>
    </row>
    <row r="31" spans="2:5" ht="12" customHeight="1">
      <c r="B31" s="19">
        <v>23</v>
      </c>
      <c r="C31" s="20" t="s">
        <v>78</v>
      </c>
      <c r="D31" s="19">
        <v>1</v>
      </c>
      <c r="E31" s="21" t="s">
        <v>27</v>
      </c>
    </row>
    <row r="32" spans="2:5" ht="12" customHeight="1">
      <c r="B32" s="19" t="s">
        <v>28</v>
      </c>
      <c r="C32" s="19" t="s">
        <v>79</v>
      </c>
      <c r="D32" s="19">
        <v>1</v>
      </c>
      <c r="E32" s="21" t="s">
        <v>124</v>
      </c>
    </row>
    <row r="33" spans="2:5" ht="12" customHeight="1">
      <c r="B33" s="19">
        <v>24</v>
      </c>
      <c r="C33" s="19" t="s">
        <v>80</v>
      </c>
      <c r="D33" s="19">
        <v>1</v>
      </c>
      <c r="E33" s="21" t="s">
        <v>125</v>
      </c>
    </row>
    <row r="34" spans="2:5" ht="12" customHeight="1">
      <c r="B34" s="19">
        <v>25</v>
      </c>
      <c r="C34" s="19" t="s">
        <v>81</v>
      </c>
      <c r="D34" s="19">
        <v>1</v>
      </c>
      <c r="E34" s="21" t="s">
        <v>122</v>
      </c>
    </row>
    <row r="35" spans="2:5" ht="12" customHeight="1">
      <c r="B35" s="19" t="s">
        <v>29</v>
      </c>
      <c r="C35" s="19" t="s">
        <v>82</v>
      </c>
      <c r="D35" s="19">
        <v>1</v>
      </c>
      <c r="E35" s="21" t="s">
        <v>126</v>
      </c>
    </row>
    <row r="36" spans="2:5" ht="12" customHeight="1">
      <c r="B36" s="19">
        <v>26</v>
      </c>
      <c r="C36" s="19" t="s">
        <v>83</v>
      </c>
      <c r="D36" s="19">
        <v>1</v>
      </c>
      <c r="E36" s="21" t="s">
        <v>123</v>
      </c>
    </row>
    <row r="37" spans="2:5" ht="12" customHeight="1">
      <c r="B37" s="19" t="s">
        <v>30</v>
      </c>
      <c r="C37" s="19" t="s">
        <v>84</v>
      </c>
      <c r="D37" s="19">
        <v>1</v>
      </c>
      <c r="E37" s="21" t="s">
        <v>126</v>
      </c>
    </row>
    <row r="38" spans="2:5" ht="12" customHeight="1">
      <c r="B38" s="19">
        <v>27</v>
      </c>
      <c r="C38" s="19" t="s">
        <v>85</v>
      </c>
      <c r="D38" s="19">
        <v>4</v>
      </c>
      <c r="E38" s="21" t="s">
        <v>127</v>
      </c>
    </row>
    <row r="39" spans="2:5" ht="12" customHeight="1">
      <c r="B39" s="19">
        <v>28</v>
      </c>
      <c r="C39" s="19" t="s">
        <v>86</v>
      </c>
      <c r="D39" s="19">
        <v>4</v>
      </c>
      <c r="E39" s="21" t="s">
        <v>128</v>
      </c>
    </row>
    <row r="40" spans="2:5" ht="12" customHeight="1">
      <c r="B40" s="19">
        <v>29</v>
      </c>
      <c r="C40" s="19" t="s">
        <v>87</v>
      </c>
      <c r="D40" s="19">
        <v>4</v>
      </c>
      <c r="E40" s="21" t="s">
        <v>129</v>
      </c>
    </row>
    <row r="41" spans="2:5" ht="12" customHeight="1">
      <c r="B41" s="19">
        <v>30</v>
      </c>
      <c r="C41" s="19" t="s">
        <v>88</v>
      </c>
      <c r="D41" s="19">
        <v>2</v>
      </c>
      <c r="E41" s="21" t="s">
        <v>130</v>
      </c>
    </row>
    <row r="42" spans="2:5" ht="12" customHeight="1">
      <c r="B42" s="19">
        <v>31</v>
      </c>
      <c r="C42" s="19" t="s">
        <v>89</v>
      </c>
      <c r="D42" s="19">
        <v>2</v>
      </c>
      <c r="E42" s="21" t="s">
        <v>110</v>
      </c>
    </row>
    <row r="43" spans="2:5" ht="12" customHeight="1">
      <c r="B43" s="19">
        <v>32</v>
      </c>
      <c r="C43" s="19" t="s">
        <v>90</v>
      </c>
      <c r="D43" s="19">
        <v>1</v>
      </c>
      <c r="E43" s="21" t="s">
        <v>131</v>
      </c>
    </row>
    <row r="44" spans="2:5" ht="12" customHeight="1">
      <c r="B44" s="19">
        <v>33</v>
      </c>
      <c r="C44" s="19" t="s">
        <v>91</v>
      </c>
      <c r="D44" s="19">
        <v>1</v>
      </c>
      <c r="E44" s="21" t="s">
        <v>132</v>
      </c>
    </row>
    <row r="45" spans="2:5" ht="12" customHeight="1">
      <c r="B45" s="19">
        <v>34</v>
      </c>
      <c r="C45" s="19" t="s">
        <v>92</v>
      </c>
      <c r="D45" s="19">
        <v>1</v>
      </c>
      <c r="E45" s="21" t="s">
        <v>133</v>
      </c>
    </row>
    <row r="46" spans="2:5" ht="12" customHeight="1">
      <c r="B46" s="19">
        <v>35</v>
      </c>
      <c r="C46" s="19" t="s">
        <v>93</v>
      </c>
      <c r="D46" s="19">
        <v>2</v>
      </c>
      <c r="E46" s="21" t="s">
        <v>134</v>
      </c>
    </row>
    <row r="47" spans="2:5" ht="12" customHeight="1">
      <c r="B47" s="19">
        <v>36</v>
      </c>
      <c r="C47" s="20" t="s">
        <v>94</v>
      </c>
      <c r="D47" s="19">
        <v>1</v>
      </c>
      <c r="E47" s="21" t="s">
        <v>15</v>
      </c>
    </row>
    <row r="48" spans="2:5" ht="12" customHeight="1">
      <c r="B48" s="19">
        <v>37</v>
      </c>
      <c r="C48" s="20" t="s">
        <v>95</v>
      </c>
      <c r="D48" s="19">
        <v>1</v>
      </c>
      <c r="E48" s="21" t="s">
        <v>15</v>
      </c>
    </row>
    <row r="49" spans="2:5" ht="12" customHeight="1">
      <c r="B49" s="19">
        <v>38</v>
      </c>
      <c r="C49" s="19" t="s">
        <v>96</v>
      </c>
      <c r="D49" s="19">
        <v>1</v>
      </c>
      <c r="E49" s="21" t="s">
        <v>135</v>
      </c>
    </row>
    <row r="50" spans="2:5" ht="12" customHeight="1">
      <c r="B50" s="19">
        <v>40</v>
      </c>
      <c r="C50" s="19" t="s">
        <v>97</v>
      </c>
      <c r="D50" s="19">
        <v>2</v>
      </c>
      <c r="E50" s="21" t="s">
        <v>136</v>
      </c>
    </row>
    <row r="51" spans="2:5" ht="12" customHeight="1">
      <c r="B51" s="19">
        <v>41</v>
      </c>
      <c r="C51" s="19" t="s">
        <v>98</v>
      </c>
      <c r="D51" s="19">
        <v>1</v>
      </c>
      <c r="E51" s="21" t="s">
        <v>137</v>
      </c>
    </row>
    <row r="52" spans="2:5" ht="12" customHeight="1">
      <c r="B52" s="19">
        <v>42</v>
      </c>
      <c r="C52" s="19" t="s">
        <v>99</v>
      </c>
      <c r="D52" s="19">
        <v>2</v>
      </c>
      <c r="E52" s="21" t="s">
        <v>138</v>
      </c>
    </row>
    <row r="53" spans="2:5" ht="12" customHeight="1">
      <c r="B53" s="19">
        <v>43</v>
      </c>
      <c r="C53" s="19" t="s">
        <v>100</v>
      </c>
      <c r="D53" s="19">
        <v>1</v>
      </c>
      <c r="E53" s="21" t="s">
        <v>139</v>
      </c>
    </row>
    <row r="54" spans="2:5" ht="12" customHeight="1">
      <c r="B54" s="19">
        <v>44</v>
      </c>
      <c r="C54" s="19" t="s">
        <v>101</v>
      </c>
      <c r="D54" s="19">
        <v>2</v>
      </c>
      <c r="E54" s="21" t="s">
        <v>140</v>
      </c>
    </row>
    <row r="55" spans="2:5" ht="12" customHeight="1">
      <c r="B55" s="19">
        <v>45</v>
      </c>
      <c r="C55" s="19" t="s">
        <v>102</v>
      </c>
      <c r="D55" s="19">
        <v>4</v>
      </c>
      <c r="E55" s="21" t="s">
        <v>141</v>
      </c>
    </row>
    <row r="56" spans="2:5" ht="12" customHeight="1">
      <c r="B56" s="19">
        <v>46</v>
      </c>
      <c r="C56" s="20" t="s">
        <v>103</v>
      </c>
      <c r="D56" s="19">
        <v>1</v>
      </c>
      <c r="E56" s="21" t="s">
        <v>106</v>
      </c>
    </row>
    <row r="57" spans="2:5" ht="12" customHeight="1">
      <c r="B57" s="19">
        <v>47</v>
      </c>
      <c r="C57" s="20">
        <v>210110</v>
      </c>
      <c r="D57" s="19">
        <v>2</v>
      </c>
      <c r="E57" s="21" t="s">
        <v>41</v>
      </c>
    </row>
    <row r="58" spans="2:5" ht="12" customHeight="1">
      <c r="B58" s="19">
        <v>48</v>
      </c>
      <c r="C58" s="20" t="s">
        <v>104</v>
      </c>
      <c r="D58" s="19">
        <v>1</v>
      </c>
      <c r="E58" s="21" t="s">
        <v>42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C1C1E2-FA5A-4C7C-8B9C-87B1A5513556}"/>
</file>

<file path=customXml/itemProps2.xml><?xml version="1.0" encoding="utf-8"?>
<ds:datastoreItem xmlns:ds="http://schemas.openxmlformats.org/officeDocument/2006/customXml" ds:itemID="{4CA99FB2-6597-41AD-89CD-FBF7C6397084}"/>
</file>

<file path=customXml/itemProps3.xml><?xml version="1.0" encoding="utf-8"?>
<ds:datastoreItem xmlns:ds="http://schemas.openxmlformats.org/officeDocument/2006/customXml" ds:itemID="{05DAB883-CF66-4946-9A77-D25B023A812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DRS26 33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2010-08-06T17:29:07Z</cp:lastPrinted>
  <dcterms:created xsi:type="dcterms:W3CDTF">2010-08-03T20:49:46Z</dcterms:created>
  <dcterms:modified xsi:type="dcterms:W3CDTF">2010-08-06T17:29:18Z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